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Calendario de Difusión\2026\"/>
    </mc:Choice>
  </mc:AlternateContent>
  <bookViews>
    <workbookView xWindow="0" yWindow="0" windowWidth="21600" windowHeight="9735"/>
  </bookViews>
  <sheets>
    <sheet name="Médicos,Odontólogos,Enfermeros" sheetId="1" r:id="rId1"/>
  </sheets>
  <definedNames>
    <definedName name="_Regression_Int" localSheetId="0" hidden="1">1</definedName>
    <definedName name="_xlnm.Print_Area" localSheetId="0">'Médicos,Odontólogos,Enfermeros'!$A$1:$J$64</definedName>
    <definedName name="Imprimir_área_IM" localSheetId="0">'Médicos,Odontólogos,Enfermeros'!$A$5:$J$45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F24" i="1"/>
  <c r="E24" i="1"/>
  <c r="G54" i="1" l="1"/>
  <c r="J51" i="1"/>
  <c r="J38" i="1"/>
  <c r="G51" i="1" l="1"/>
  <c r="J55" i="1"/>
  <c r="J56" i="1"/>
  <c r="J57" i="1"/>
  <c r="J58" i="1"/>
  <c r="J59" i="1"/>
  <c r="G56" i="1"/>
  <c r="G45" i="1"/>
  <c r="D46" i="1"/>
  <c r="G31" i="1"/>
  <c r="D43" i="1" l="1"/>
  <c r="D42" i="1"/>
  <c r="G59" i="1" l="1"/>
  <c r="D59" i="1"/>
  <c r="G58" i="1"/>
  <c r="D58" i="1"/>
  <c r="G57" i="1"/>
  <c r="D57" i="1"/>
  <c r="G55" i="1"/>
  <c r="D55" i="1"/>
  <c r="J54" i="1"/>
  <c r="D54" i="1"/>
  <c r="G53" i="1"/>
  <c r="D53" i="1"/>
  <c r="G52" i="1"/>
  <c r="D52" i="1"/>
  <c r="D51" i="1"/>
  <c r="I50" i="1"/>
  <c r="H50" i="1"/>
  <c r="F50" i="1"/>
  <c r="E50" i="1"/>
  <c r="C50" i="1"/>
  <c r="B50" i="1"/>
  <c r="J49" i="1"/>
  <c r="G49" i="1"/>
  <c r="J48" i="1"/>
  <c r="G48" i="1"/>
  <c r="D48" i="1"/>
  <c r="J47" i="1"/>
  <c r="G47" i="1"/>
  <c r="D47" i="1"/>
  <c r="J46" i="1"/>
  <c r="J45" i="1"/>
  <c r="D45" i="1"/>
  <c r="J44" i="1"/>
  <c r="D44" i="1"/>
  <c r="J43" i="1"/>
  <c r="G43" i="1"/>
  <c r="J42" i="1"/>
  <c r="G42" i="1"/>
  <c r="J41" i="1"/>
  <c r="G41" i="1"/>
  <c r="D41" i="1"/>
  <c r="I40" i="1"/>
  <c r="H40" i="1"/>
  <c r="F40" i="1"/>
  <c r="E40" i="1"/>
  <c r="C40" i="1"/>
  <c r="B40" i="1"/>
  <c r="J39" i="1"/>
  <c r="G39" i="1"/>
  <c r="D39" i="1"/>
  <c r="J36" i="1"/>
  <c r="D36" i="1"/>
  <c r="J35" i="1"/>
  <c r="G35" i="1"/>
  <c r="D35" i="1"/>
  <c r="J34" i="1"/>
  <c r="G34" i="1"/>
  <c r="D34" i="1"/>
  <c r="J33" i="1"/>
  <c r="G33" i="1"/>
  <c r="D33" i="1"/>
  <c r="J32" i="1"/>
  <c r="G32" i="1"/>
  <c r="D32" i="1"/>
  <c r="J31" i="1"/>
  <c r="D31" i="1"/>
  <c r="J30" i="1"/>
  <c r="G30" i="1"/>
  <c r="D30" i="1"/>
  <c r="J29" i="1"/>
  <c r="G29" i="1"/>
  <c r="D29" i="1"/>
  <c r="J28" i="1"/>
  <c r="G28" i="1"/>
  <c r="D28" i="1"/>
  <c r="J27" i="1"/>
  <c r="G27" i="1"/>
  <c r="D27" i="1"/>
  <c r="I26" i="1"/>
  <c r="H26" i="1"/>
  <c r="F26" i="1"/>
  <c r="E26" i="1"/>
  <c r="C26" i="1"/>
  <c r="B26" i="1"/>
  <c r="I25" i="1"/>
  <c r="H25" i="1"/>
  <c r="F25" i="1"/>
  <c r="E25" i="1"/>
  <c r="C25" i="1"/>
  <c r="B25" i="1"/>
  <c r="H24" i="1"/>
  <c r="J24" i="1" s="1"/>
  <c r="C24" i="1"/>
  <c r="B24" i="1"/>
  <c r="I23" i="1"/>
  <c r="H23" i="1"/>
  <c r="F23" i="1"/>
  <c r="E23" i="1"/>
  <c r="C23" i="1"/>
  <c r="B23" i="1"/>
  <c r="I22" i="1"/>
  <c r="H22" i="1"/>
  <c r="F22" i="1"/>
  <c r="E22" i="1"/>
  <c r="C22" i="1"/>
  <c r="B22" i="1"/>
  <c r="I21" i="1"/>
  <c r="H21" i="1"/>
  <c r="F21" i="1"/>
  <c r="E21" i="1"/>
  <c r="C21" i="1"/>
  <c r="B21" i="1"/>
  <c r="I20" i="1"/>
  <c r="H20" i="1"/>
  <c r="F20" i="1"/>
  <c r="E20" i="1"/>
  <c r="C20" i="1"/>
  <c r="B20" i="1"/>
  <c r="I19" i="1"/>
  <c r="H19" i="1"/>
  <c r="F19" i="1"/>
  <c r="G19" i="1" s="1"/>
  <c r="E19" i="1"/>
  <c r="C19" i="1"/>
  <c r="B19" i="1"/>
  <c r="I18" i="1"/>
  <c r="H18" i="1"/>
  <c r="F18" i="1"/>
  <c r="E18" i="1"/>
  <c r="C18" i="1"/>
  <c r="B18" i="1"/>
  <c r="I17" i="1"/>
  <c r="H17" i="1"/>
  <c r="F17" i="1"/>
  <c r="E17" i="1"/>
  <c r="C17" i="1"/>
  <c r="B17" i="1"/>
  <c r="D17" i="1" s="1"/>
  <c r="I16" i="1"/>
  <c r="H16" i="1"/>
  <c r="F16" i="1"/>
  <c r="E16" i="1"/>
  <c r="C16" i="1"/>
  <c r="B16" i="1"/>
  <c r="I15" i="1"/>
  <c r="H15" i="1"/>
  <c r="F15" i="1"/>
  <c r="E15" i="1"/>
  <c r="C15" i="1"/>
  <c r="B15" i="1"/>
  <c r="I14" i="1"/>
  <c r="H14" i="1"/>
  <c r="F14" i="1"/>
  <c r="E14" i="1"/>
  <c r="C14" i="1"/>
  <c r="B14" i="1"/>
  <c r="I13" i="1"/>
  <c r="H13" i="1"/>
  <c r="F13" i="1"/>
  <c r="E13" i="1"/>
  <c r="C13" i="1"/>
  <c r="B13" i="1"/>
  <c r="E12" i="1" l="1"/>
  <c r="G17" i="1"/>
  <c r="G13" i="1"/>
  <c r="G26" i="1"/>
  <c r="G15" i="1"/>
  <c r="G20" i="1"/>
  <c r="J19" i="1"/>
  <c r="J22" i="1"/>
  <c r="J20" i="1"/>
  <c r="J16" i="1"/>
  <c r="F12" i="1"/>
  <c r="G12" i="1" s="1"/>
  <c r="D22" i="1"/>
  <c r="D50" i="1"/>
  <c r="D14" i="1"/>
  <c r="D25" i="1"/>
  <c r="B12" i="1"/>
  <c r="D18" i="1"/>
  <c r="D15" i="1"/>
  <c r="D26" i="1"/>
  <c r="H12" i="1"/>
  <c r="J15" i="1"/>
  <c r="G16" i="1"/>
  <c r="J18" i="1"/>
  <c r="D21" i="1"/>
  <c r="J21" i="1"/>
  <c r="J26" i="1"/>
  <c r="D40" i="1"/>
  <c r="J40" i="1"/>
  <c r="J50" i="1"/>
  <c r="J14" i="1"/>
  <c r="J17" i="1"/>
  <c r="D20" i="1"/>
  <c r="G22" i="1"/>
  <c r="J25" i="1"/>
  <c r="D13" i="1"/>
  <c r="I12" i="1"/>
  <c r="G14" i="1"/>
  <c r="D16" i="1"/>
  <c r="G18" i="1"/>
  <c r="D19" i="1"/>
  <c r="G21" i="1"/>
  <c r="G25" i="1"/>
  <c r="G40" i="1"/>
  <c r="G50" i="1"/>
  <c r="C12" i="1"/>
  <c r="J13" i="1"/>
  <c r="D12" i="1" l="1"/>
  <c r="J12" i="1"/>
</calcChain>
</file>

<file path=xl/sharedStrings.xml><?xml version="1.0" encoding="utf-8"?>
<sst xmlns="http://schemas.openxmlformats.org/spreadsheetml/2006/main" count="91" uniqueCount="34">
  <si>
    <t>República de Panamá</t>
  </si>
  <si>
    <t xml:space="preserve">CONTRALORÍA GENERAL DE LA REPÚBLICA </t>
  </si>
  <si>
    <t>Instituto Nacional de Estadística y Censo</t>
  </si>
  <si>
    <t xml:space="preserve">Médicos </t>
  </si>
  <si>
    <t xml:space="preserve">Odontólogos </t>
  </si>
  <si>
    <t>Enfermeros</t>
  </si>
  <si>
    <t>Años</t>
  </si>
  <si>
    <t xml:space="preserve">Variación porcentual </t>
  </si>
  <si>
    <t>TOTAL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</si>
  <si>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</si>
  <si>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</si>
  <si>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</si>
  <si>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</si>
  <si>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</si>
  <si>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</si>
  <si>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</si>
  <si>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</si>
  <si>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</si>
  <si>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</si>
  <si>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</si>
  <si>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Comarca Emberá</t>
  </si>
  <si>
    <t>-</t>
  </si>
  <si>
    <t>Comarca Ngäbe Buglé</t>
  </si>
  <si>
    <t>Ministerio de Salud</t>
  </si>
  <si>
    <t>Caja de Seguro Social</t>
  </si>
  <si>
    <t xml:space="preserve">Panamá Oeste </t>
  </si>
  <si>
    <r>
      <t>Otras</t>
    </r>
    <r>
      <rPr>
        <sz val="10"/>
        <color indexed="62"/>
        <rFont val="Arial"/>
        <family val="2"/>
      </rPr>
      <t xml:space="preserve"> </t>
    </r>
  </si>
  <si>
    <t>- Cantidad nula o cero.</t>
  </si>
  <si>
    <t>(P) Cifras preliminares.</t>
  </si>
  <si>
    <t>Fuente: Los datos publicados corresponden a la información recopilada en las instalaciones de salud de la República.</t>
  </si>
  <si>
    <t xml:space="preserve"> Provincia, comarca indígena                            e institución                                                  </t>
  </si>
  <si>
    <t>MÉDICOS, ODONTÓLOGOS Y ENFERMEROS EN LA REPÚBLICA SEGÚN PROVINCIA,</t>
  </si>
  <si>
    <t>COMARCA INDÍGENA E INSTITUCIÓN: AÑOS 2024-25</t>
  </si>
  <si>
    <t>2025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</si>
</sst>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;&quot;-&quot;;&quot;-&quot;"/>
  </numFmts>
  <fonts count="9" x14ac:knownFonts="1">
    <font>
      <sz val="12"/>
      <name val="Courie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62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1" xfId="0" applyFont="1" applyFill="1" applyBorder="1"/>
    <xf numFmtId="3" fontId="4" fillId="0" borderId="2" xfId="0" applyNumberFormat="1" applyFont="1" applyFill="1" applyBorder="1"/>
    <xf numFmtId="0" fontId="4" fillId="0" borderId="3" xfId="0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horizontal="right"/>
    </xf>
    <xf numFmtId="0" fontId="1" fillId="0" borderId="0" xfId="0" applyFont="1" applyFill="1"/>
    <xf numFmtId="165" fontId="1" fillId="0" borderId="0" xfId="0" applyNumberFormat="1" applyFont="1"/>
    <xf numFmtId="1" fontId="1" fillId="0" borderId="0" xfId="0" applyNumberFormat="1" applyFont="1"/>
    <xf numFmtId="0" fontId="1" fillId="0" borderId="1" xfId="0" applyFont="1" applyFill="1" applyBorder="1" applyAlignment="1" applyProtection="1">
      <alignment horizontal="left"/>
    </xf>
    <xf numFmtId="3" fontId="2" fillId="0" borderId="2" xfId="0" applyNumberFormat="1" applyFont="1" applyFill="1" applyBorder="1" applyAlignment="1" applyProtection="1">
      <alignment horizontal="right"/>
    </xf>
    <xf numFmtId="165" fontId="1" fillId="0" borderId="0" xfId="0" applyNumberFormat="1" applyFont="1" applyFill="1"/>
    <xf numFmtId="3" fontId="1" fillId="0" borderId="0" xfId="0" applyNumberFormat="1" applyFont="1" applyFill="1"/>
    <xf numFmtId="0" fontId="6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1" fillId="0" borderId="4" xfId="0" applyFont="1" applyFill="1" applyBorder="1"/>
    <xf numFmtId="3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Border="1"/>
    <xf numFmtId="0" fontId="1" fillId="0" borderId="5" xfId="0" applyFont="1" applyBorder="1"/>
    <xf numFmtId="0" fontId="1" fillId="0" borderId="5" xfId="0" applyFont="1" applyFill="1" applyBorder="1"/>
    <xf numFmtId="0" fontId="1" fillId="0" borderId="6" xfId="0" applyFont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/>
    <xf numFmtId="0" fontId="4" fillId="0" borderId="16" xfId="0" applyFont="1" applyFill="1" applyBorder="1"/>
    <xf numFmtId="0" fontId="8" fillId="2" borderId="1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 applyProtection="1">
      <alignment horizontal="right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66"/>
  <sheetViews>
    <sheetView tabSelected="1" topLeftCell="A43" zoomScaleNormal="100" workbookViewId="0">
      <selection activeCell="A67" sqref="A67"/>
    </sheetView>
  </sheetViews>
  <sheetFormatPr baseColWidth="10" defaultColWidth="11.77734375" defaultRowHeight="12.75" x14ac:dyDescent="0.2"/>
  <cols>
    <col min="1" max="1" width="23.21875" style="14" customWidth="1"/>
    <col min="2" max="2" width="7.77734375" style="14" customWidth="1"/>
    <col min="3" max="3" width="7.77734375" style="1" customWidth="1"/>
    <col min="4" max="4" width="8.44140625" style="1" customWidth="1"/>
    <col min="5" max="6" width="7.77734375" style="1" customWidth="1"/>
    <col min="7" max="7" width="8.44140625" style="1" customWidth="1"/>
    <col min="8" max="9" width="7.77734375" style="1" customWidth="1"/>
    <col min="10" max="10" width="8.44140625" style="34" customWidth="1"/>
    <col min="11" max="11" width="6.109375" style="1" customWidth="1"/>
    <col min="12" max="14" width="4.77734375" style="1" customWidth="1"/>
    <col min="15" max="17" width="8.77734375" style="1" customWidth="1"/>
    <col min="18" max="16384" width="11.77734375" style="1"/>
  </cols>
  <sheetData>
    <row r="1" spans="1:21" ht="1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21" ht="1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21" ht="1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21" ht="11.25" customHeight="1" x14ac:dyDescent="0.2">
      <c r="A4" s="2"/>
      <c r="B4" s="2"/>
      <c r="C4" s="3"/>
      <c r="D4" s="3"/>
      <c r="E4" s="3"/>
      <c r="F4" s="3"/>
      <c r="G4" s="3"/>
      <c r="I4" s="3"/>
      <c r="J4" s="4"/>
    </row>
    <row r="5" spans="1:21" ht="16.5" customHeight="1" x14ac:dyDescent="0.2">
      <c r="A5" s="44" t="s">
        <v>31</v>
      </c>
      <c r="B5" s="44"/>
      <c r="C5" s="44"/>
      <c r="D5" s="44"/>
      <c r="E5" s="44"/>
      <c r="F5" s="44"/>
      <c r="G5" s="44"/>
      <c r="H5" s="44"/>
      <c r="I5" s="44"/>
      <c r="J5" s="44"/>
      <c r="K5" s="5"/>
      <c r="L5" s="5"/>
      <c r="M5" s="5"/>
    </row>
    <row r="6" spans="1:21" ht="15.75" customHeight="1" x14ac:dyDescent="0.2">
      <c r="A6" s="44" t="s">
        <v>32</v>
      </c>
      <c r="B6" s="44"/>
      <c r="C6" s="44"/>
      <c r="D6" s="44"/>
      <c r="E6" s="44"/>
      <c r="F6" s="44"/>
      <c r="G6" s="44"/>
      <c r="H6" s="44"/>
      <c r="I6" s="44"/>
      <c r="J6" s="44"/>
      <c r="K6" s="5"/>
      <c r="L6" s="5"/>
      <c r="M6" s="5"/>
    </row>
    <row r="7" spans="1:21" ht="12.2" customHeight="1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5"/>
      <c r="L7" s="5"/>
      <c r="M7" s="5"/>
    </row>
    <row r="8" spans="1:21" ht="20.25" customHeight="1" x14ac:dyDescent="0.2">
      <c r="A8" s="48" t="s">
        <v>30</v>
      </c>
      <c r="B8" s="51" t="s">
        <v>3</v>
      </c>
      <c r="C8" s="52"/>
      <c r="D8" s="53"/>
      <c r="E8" s="51" t="s">
        <v>4</v>
      </c>
      <c r="F8" s="52"/>
      <c r="G8" s="54"/>
      <c r="H8" s="55" t="s">
        <v>5</v>
      </c>
      <c r="I8" s="56"/>
      <c r="J8" s="57"/>
    </row>
    <row r="9" spans="1:21" ht="18" customHeight="1" x14ac:dyDescent="0.2">
      <c r="A9" s="49"/>
      <c r="B9" s="51" t="s">
        <v>6</v>
      </c>
      <c r="C9" s="54"/>
      <c r="D9" s="58" t="s">
        <v>7</v>
      </c>
      <c r="E9" s="51" t="s">
        <v>6</v>
      </c>
      <c r="F9" s="54"/>
      <c r="G9" s="60" t="s">
        <v>7</v>
      </c>
      <c r="H9" s="51" t="s">
        <v>6</v>
      </c>
      <c r="I9" s="54"/>
      <c r="J9" s="60" t="s">
        <v>7</v>
      </c>
    </row>
    <row r="10" spans="1:21" ht="24" customHeight="1" x14ac:dyDescent="0.2">
      <c r="A10" s="50"/>
      <c r="B10" s="38">
        <v>2024</v>
      </c>
      <c r="C10" s="38" t="s">
        <v>33</v>
      </c>
      <c r="D10" s="59"/>
      <c r="E10" s="38">
        <v>2024</v>
      </c>
      <c r="F10" s="39" t="s">
        <v>33</v>
      </c>
      <c r="G10" s="61"/>
      <c r="H10" s="39">
        <v>2024</v>
      </c>
      <c r="I10" s="39" t="s">
        <v>33</v>
      </c>
      <c r="J10" s="61"/>
    </row>
    <row r="11" spans="1:21" ht="12.2" customHeight="1" x14ac:dyDescent="0.2">
      <c r="A11" s="6"/>
      <c r="B11" s="6"/>
      <c r="C11" s="7"/>
      <c r="D11" s="8"/>
      <c r="E11" s="8"/>
      <c r="F11" s="37"/>
      <c r="G11" s="8"/>
      <c r="H11" s="8"/>
      <c r="I11" s="37"/>
      <c r="J11" s="8"/>
      <c r="M11" s="9"/>
    </row>
    <row r="12" spans="1:21" ht="18" customHeight="1" x14ac:dyDescent="0.2">
      <c r="A12" s="10" t="s">
        <v>8</v>
      </c>
      <c r="B12" s="11">
        <f>SUM(B13:B25)</f>
        <v>7515</v>
      </c>
      <c r="C12" s="11">
        <f>SUM(C13:C25)</f>
        <v>8068</v>
      </c>
      <c r="D12" s="12">
        <f>(((C12/B12)-1)*100)</f>
        <v>7.3586161011310658</v>
      </c>
      <c r="E12" s="11">
        <f>SUM(E13:E25)</f>
        <v>1239</v>
      </c>
      <c r="F12" s="11">
        <f>SUM(F13:F25)</f>
        <v>1325</v>
      </c>
      <c r="G12" s="12">
        <f>(((F12/E12)-1)*100)</f>
        <v>6.9410815173527096</v>
      </c>
      <c r="H12" s="11">
        <f>SUM(H13:H25)</f>
        <v>7727</v>
      </c>
      <c r="I12" s="11">
        <f>SUM(I13:I25)</f>
        <v>7613</v>
      </c>
      <c r="J12" s="13">
        <f t="shared" ref="J12:J59" si="0">(((I12/H12)-1)*100)</f>
        <v>-1.4753461886890085</v>
      </c>
      <c r="K12" s="14"/>
      <c r="L12" s="15"/>
      <c r="M12" s="16"/>
      <c r="N12" s="16"/>
      <c r="O12" s="15"/>
      <c r="P12" s="16"/>
      <c r="Q12" s="16"/>
      <c r="R12" s="15"/>
    </row>
    <row r="13" spans="1:21" ht="15" customHeight="1" x14ac:dyDescent="0.2">
      <c r="A13" s="17" t="s">
        <v>9</v>
      </c>
      <c r="B13" s="18">
        <f>SUM(B27,B41,B51)</f>
        <v>174</v>
      </c>
      <c r="C13" s="18">
        <f>SUM(C27,C41,C51)</f>
        <v>201</v>
      </c>
      <c r="D13" s="12">
        <f>(((C13/B13)-1)*100)</f>
        <v>15.517241379310342</v>
      </c>
      <c r="E13" s="18">
        <f t="shared" ref="E13:F16" si="1">SUM(E27,E41,E51)</f>
        <v>36</v>
      </c>
      <c r="F13" s="18">
        <f t="shared" si="1"/>
        <v>38</v>
      </c>
      <c r="G13" s="12">
        <f>(((F13/E13)-1)*100)</f>
        <v>5.555555555555558</v>
      </c>
      <c r="H13" s="18">
        <f>SUM(H27,H41,H51)</f>
        <v>225</v>
      </c>
      <c r="I13" s="18">
        <f t="shared" ref="H13:I16" si="2">SUM(I27,I41,I51)</f>
        <v>262</v>
      </c>
      <c r="J13" s="13">
        <f t="shared" si="0"/>
        <v>16.444444444444439</v>
      </c>
      <c r="K13" s="19"/>
      <c r="L13" s="15"/>
      <c r="M13" s="20"/>
      <c r="N13" s="20"/>
      <c r="O13" s="15"/>
      <c r="P13" s="20"/>
      <c r="Q13" s="20"/>
      <c r="R13" s="15"/>
      <c r="S13" s="20"/>
      <c r="T13" s="20"/>
      <c r="U13" s="20"/>
    </row>
    <row r="14" spans="1:21" ht="15" customHeight="1" x14ac:dyDescent="0.2">
      <c r="A14" s="17" t="s">
        <v>10</v>
      </c>
      <c r="B14" s="18">
        <f>SUM(B28,B42,B52)</f>
        <v>284</v>
      </c>
      <c r="C14" s="18">
        <f t="shared" ref="B14:C16" si="3">SUM(C28,C42,C52)</f>
        <v>247</v>
      </c>
      <c r="D14" s="12">
        <f>(((C14/B14)-1)*100)</f>
        <v>-13.028169014084511</v>
      </c>
      <c r="E14" s="18">
        <f t="shared" si="1"/>
        <v>79</v>
      </c>
      <c r="F14" s="18">
        <f t="shared" si="1"/>
        <v>66</v>
      </c>
      <c r="G14" s="12">
        <f>(((F14/E14)-1)*100)</f>
        <v>-16.455696202531644</v>
      </c>
      <c r="H14" s="18">
        <f t="shared" si="2"/>
        <v>251</v>
      </c>
      <c r="I14" s="18">
        <f t="shared" si="2"/>
        <v>259</v>
      </c>
      <c r="J14" s="13">
        <f t="shared" si="0"/>
        <v>3.1872509960159334</v>
      </c>
      <c r="K14" s="14"/>
      <c r="L14" s="15"/>
      <c r="M14" s="20"/>
      <c r="N14" s="20"/>
      <c r="O14" s="15"/>
      <c r="P14" s="20"/>
      <c r="Q14" s="20"/>
      <c r="R14" s="15"/>
      <c r="S14" s="20"/>
      <c r="T14" s="20"/>
      <c r="U14" s="20"/>
    </row>
    <row r="15" spans="1:21" ht="15" customHeight="1" x14ac:dyDescent="0.2">
      <c r="A15" s="17" t="s">
        <v>11</v>
      </c>
      <c r="B15" s="18">
        <f t="shared" si="3"/>
        <v>370</v>
      </c>
      <c r="C15" s="18">
        <f t="shared" si="3"/>
        <v>409</v>
      </c>
      <c r="D15" s="12">
        <f>(((C15/B15)-1)*100)</f>
        <v>10.540540540540544</v>
      </c>
      <c r="E15" s="18">
        <f t="shared" si="1"/>
        <v>75</v>
      </c>
      <c r="F15" s="18">
        <f t="shared" si="1"/>
        <v>76</v>
      </c>
      <c r="G15" s="12">
        <f t="shared" ref="G15:G59" si="4">(((F15/E15)-1)*100)</f>
        <v>1.3333333333333419</v>
      </c>
      <c r="H15" s="18">
        <f t="shared" si="2"/>
        <v>380</v>
      </c>
      <c r="I15" s="18">
        <f t="shared" si="2"/>
        <v>384</v>
      </c>
      <c r="J15" s="13">
        <f t="shared" si="0"/>
        <v>1.0526315789473717</v>
      </c>
      <c r="K15" s="14"/>
      <c r="L15" s="15"/>
      <c r="M15" s="20"/>
      <c r="N15" s="20"/>
      <c r="O15" s="15"/>
      <c r="P15" s="20"/>
      <c r="Q15" s="20"/>
      <c r="R15" s="15"/>
      <c r="S15" s="20"/>
      <c r="T15" s="20"/>
      <c r="U15" s="20"/>
    </row>
    <row r="16" spans="1:21" ht="15" customHeight="1" x14ac:dyDescent="0.2">
      <c r="A16" s="17" t="s">
        <v>12</v>
      </c>
      <c r="B16" s="18">
        <f t="shared" si="3"/>
        <v>1056</v>
      </c>
      <c r="C16" s="18">
        <f t="shared" si="3"/>
        <v>1125</v>
      </c>
      <c r="D16" s="12">
        <f t="shared" ref="D16:D59" si="5">(((C16/B16)-1)*100)</f>
        <v>6.5340909090909172</v>
      </c>
      <c r="E16" s="18">
        <f t="shared" si="1"/>
        <v>102</v>
      </c>
      <c r="F16" s="18">
        <f t="shared" si="1"/>
        <v>103</v>
      </c>
      <c r="G16" s="12">
        <f t="shared" si="4"/>
        <v>0.98039215686274161</v>
      </c>
      <c r="H16" s="18">
        <f t="shared" si="2"/>
        <v>1211</v>
      </c>
      <c r="I16" s="18">
        <f t="shared" si="2"/>
        <v>1292</v>
      </c>
      <c r="J16" s="13">
        <f t="shared" si="0"/>
        <v>6.6886870355078454</v>
      </c>
      <c r="K16" s="14"/>
      <c r="L16" s="15"/>
      <c r="M16" s="20"/>
      <c r="N16" s="20"/>
      <c r="O16" s="15"/>
      <c r="P16" s="20"/>
      <c r="Q16" s="20"/>
      <c r="R16" s="15"/>
      <c r="S16" s="20"/>
      <c r="T16" s="20"/>
      <c r="U16" s="20"/>
    </row>
    <row r="17" spans="1:21" ht="15" customHeight="1" x14ac:dyDescent="0.2">
      <c r="A17" s="17" t="s">
        <v>13</v>
      </c>
      <c r="B17" s="18">
        <f>SUM(B31,)</f>
        <v>51</v>
      </c>
      <c r="C17" s="18">
        <f>SUM(C31,)</f>
        <v>47</v>
      </c>
      <c r="D17" s="12">
        <f>(((C17/B17)-1)*100)</f>
        <v>-7.8431372549019667</v>
      </c>
      <c r="E17" s="18">
        <f>SUM(E31,)</f>
        <v>9</v>
      </c>
      <c r="F17" s="18">
        <f>SUM(F31,)</f>
        <v>11</v>
      </c>
      <c r="G17" s="12">
        <f t="shared" si="4"/>
        <v>22.222222222222232</v>
      </c>
      <c r="H17" s="18">
        <f>SUM(H31,)</f>
        <v>49</v>
      </c>
      <c r="I17" s="18">
        <f>SUM(I31,)</f>
        <v>53</v>
      </c>
      <c r="J17" s="13">
        <f t="shared" si="0"/>
        <v>8.163265306122458</v>
      </c>
      <c r="K17" s="14"/>
      <c r="L17" s="15"/>
      <c r="M17" s="20"/>
      <c r="N17" s="20"/>
      <c r="O17" s="15"/>
      <c r="P17" s="20"/>
      <c r="Q17" s="20"/>
      <c r="R17" s="15"/>
      <c r="S17" s="20"/>
      <c r="T17" s="20"/>
      <c r="U17" s="20"/>
    </row>
    <row r="18" spans="1:21" ht="15" customHeight="1" x14ac:dyDescent="0.2">
      <c r="A18" s="17" t="s">
        <v>14</v>
      </c>
      <c r="B18" s="18">
        <f t="shared" ref="B18:C22" si="6">SUM(B32,B45,B55)</f>
        <v>346</v>
      </c>
      <c r="C18" s="18">
        <f t="shared" si="6"/>
        <v>345</v>
      </c>
      <c r="D18" s="12">
        <f t="shared" si="5"/>
        <v>-0.28901734104046506</v>
      </c>
      <c r="E18" s="18">
        <f t="shared" ref="E18:F22" si="7">SUM(E32,E45,E55)</f>
        <v>80</v>
      </c>
      <c r="F18" s="18">
        <f t="shared" si="7"/>
        <v>78</v>
      </c>
      <c r="G18" s="12">
        <f t="shared" si="4"/>
        <v>-2.5000000000000022</v>
      </c>
      <c r="H18" s="18">
        <f t="shared" ref="H18:I22" si="8">SUM(H32,H45,H55)</f>
        <v>652</v>
      </c>
      <c r="I18" s="18">
        <f t="shared" si="8"/>
        <v>658</v>
      </c>
      <c r="J18" s="13">
        <f t="shared" si="0"/>
        <v>0.92024539877300082</v>
      </c>
      <c r="K18" s="14"/>
      <c r="L18" s="15"/>
      <c r="M18" s="20"/>
      <c r="N18" s="20"/>
      <c r="O18" s="15"/>
      <c r="P18" s="20"/>
      <c r="Q18" s="20"/>
      <c r="R18" s="15"/>
      <c r="S18" s="20"/>
      <c r="T18" s="20"/>
      <c r="U18" s="20"/>
    </row>
    <row r="19" spans="1:21" ht="15" customHeight="1" x14ac:dyDescent="0.2">
      <c r="A19" s="17" t="s">
        <v>15</v>
      </c>
      <c r="B19" s="18">
        <f t="shared" si="6"/>
        <v>234</v>
      </c>
      <c r="C19" s="18">
        <f t="shared" si="6"/>
        <v>246</v>
      </c>
      <c r="D19" s="12">
        <f t="shared" si="5"/>
        <v>5.1282051282051322</v>
      </c>
      <c r="E19" s="18">
        <f t="shared" si="7"/>
        <v>51</v>
      </c>
      <c r="F19" s="18">
        <f t="shared" si="7"/>
        <v>55</v>
      </c>
      <c r="G19" s="12">
        <f t="shared" si="4"/>
        <v>7.8431372549019551</v>
      </c>
      <c r="H19" s="18">
        <f t="shared" si="8"/>
        <v>347</v>
      </c>
      <c r="I19" s="18">
        <f t="shared" si="8"/>
        <v>354</v>
      </c>
      <c r="J19" s="13">
        <f t="shared" si="0"/>
        <v>2.0172910662824117</v>
      </c>
      <c r="K19" s="14"/>
      <c r="L19" s="15"/>
      <c r="M19" s="20"/>
      <c r="N19" s="20"/>
      <c r="O19" s="15"/>
      <c r="P19" s="20"/>
      <c r="Q19" s="20"/>
      <c r="R19" s="15"/>
      <c r="S19" s="20"/>
      <c r="T19" s="20"/>
      <c r="U19" s="20"/>
    </row>
    <row r="20" spans="1:21" ht="15" customHeight="1" x14ac:dyDescent="0.2">
      <c r="A20" s="17" t="s">
        <v>16</v>
      </c>
      <c r="B20" s="18">
        <f t="shared" si="6"/>
        <v>3991</v>
      </c>
      <c r="C20" s="18">
        <f t="shared" si="6"/>
        <v>4371</v>
      </c>
      <c r="D20" s="12">
        <f t="shared" si="5"/>
        <v>9.5214232022049714</v>
      </c>
      <c r="E20" s="18">
        <f t="shared" si="7"/>
        <v>528</v>
      </c>
      <c r="F20" s="18">
        <f t="shared" si="7"/>
        <v>622</v>
      </c>
      <c r="G20" s="12">
        <f t="shared" si="4"/>
        <v>17.803030303030297</v>
      </c>
      <c r="H20" s="18">
        <f t="shared" si="8"/>
        <v>3458</v>
      </c>
      <c r="I20" s="18">
        <f t="shared" si="8"/>
        <v>3118</v>
      </c>
      <c r="J20" s="13">
        <f t="shared" si="0"/>
        <v>-9.8322729901677235</v>
      </c>
      <c r="K20" s="14"/>
      <c r="L20" s="15"/>
      <c r="M20" s="20"/>
      <c r="N20" s="20"/>
      <c r="O20" s="15"/>
      <c r="P20" s="20"/>
      <c r="Q20" s="20"/>
      <c r="R20" s="15"/>
      <c r="S20" s="20"/>
      <c r="T20" s="20"/>
      <c r="U20" s="20"/>
    </row>
    <row r="21" spans="1:21" ht="15" customHeight="1" x14ac:dyDescent="0.2">
      <c r="A21" s="17" t="s">
        <v>17</v>
      </c>
      <c r="B21" s="18">
        <f t="shared" si="6"/>
        <v>534</v>
      </c>
      <c r="C21" s="18">
        <f t="shared" si="6"/>
        <v>564</v>
      </c>
      <c r="D21" s="12">
        <f t="shared" si="5"/>
        <v>5.6179775280898792</v>
      </c>
      <c r="E21" s="18">
        <f t="shared" si="7"/>
        <v>159</v>
      </c>
      <c r="F21" s="18">
        <f t="shared" si="7"/>
        <v>163</v>
      </c>
      <c r="G21" s="12">
        <f t="shared" si="4"/>
        <v>2.515723270440251</v>
      </c>
      <c r="H21" s="18">
        <f t="shared" si="8"/>
        <v>409</v>
      </c>
      <c r="I21" s="18">
        <f t="shared" si="8"/>
        <v>459</v>
      </c>
      <c r="J21" s="13">
        <f t="shared" si="0"/>
        <v>12.224938875305625</v>
      </c>
      <c r="K21" s="14"/>
      <c r="L21" s="15"/>
      <c r="M21" s="20"/>
      <c r="N21" s="20"/>
      <c r="O21" s="15"/>
      <c r="P21" s="20"/>
      <c r="Q21" s="20"/>
      <c r="R21" s="15"/>
      <c r="S21" s="20"/>
      <c r="T21" s="20"/>
      <c r="U21" s="20"/>
    </row>
    <row r="22" spans="1:21" ht="15" customHeight="1" x14ac:dyDescent="0.2">
      <c r="A22" s="17" t="s">
        <v>18</v>
      </c>
      <c r="B22" s="18">
        <f t="shared" si="6"/>
        <v>413</v>
      </c>
      <c r="C22" s="18">
        <f t="shared" si="6"/>
        <v>449</v>
      </c>
      <c r="D22" s="12">
        <f t="shared" si="5"/>
        <v>8.7167070217917697</v>
      </c>
      <c r="E22" s="18">
        <f t="shared" si="7"/>
        <v>105</v>
      </c>
      <c r="F22" s="18">
        <f t="shared" si="7"/>
        <v>99</v>
      </c>
      <c r="G22" s="12">
        <f t="shared" si="4"/>
        <v>-5.7142857142857162</v>
      </c>
      <c r="H22" s="18">
        <f t="shared" si="8"/>
        <v>681</v>
      </c>
      <c r="I22" s="18">
        <f t="shared" si="8"/>
        <v>716</v>
      </c>
      <c r="J22" s="13">
        <f t="shared" si="0"/>
        <v>5.1395007342143861</v>
      </c>
      <c r="K22" s="14"/>
      <c r="L22" s="15"/>
      <c r="M22" s="20"/>
      <c r="N22" s="20"/>
      <c r="O22" s="15"/>
      <c r="P22" s="20"/>
      <c r="Q22" s="20"/>
      <c r="R22" s="15"/>
      <c r="S22" s="20"/>
      <c r="T22" s="20"/>
      <c r="U22" s="20"/>
    </row>
    <row r="23" spans="1:21" ht="15" customHeight="1" x14ac:dyDescent="0.2">
      <c r="A23" s="17" t="s">
        <v>19</v>
      </c>
      <c r="B23" s="18">
        <f t="shared" ref="B23:C25" si="9">SUM(B37)</f>
        <v>22</v>
      </c>
      <c r="C23" s="18">
        <f t="shared" si="9"/>
        <v>22</v>
      </c>
      <c r="D23" s="12" t="s">
        <v>21</v>
      </c>
      <c r="E23" s="18">
        <f t="shared" ref="E23:F25" si="10">SUM(E37)</f>
        <v>4</v>
      </c>
      <c r="F23" s="18">
        <f t="shared" si="10"/>
        <v>4</v>
      </c>
      <c r="G23" s="12" t="s">
        <v>21</v>
      </c>
      <c r="H23" s="18">
        <f t="shared" ref="H23:I25" si="11">SUM(H37)</f>
        <v>19</v>
      </c>
      <c r="I23" s="18">
        <f t="shared" si="11"/>
        <v>19</v>
      </c>
      <c r="J23" s="13" t="s">
        <v>21</v>
      </c>
      <c r="K23" s="14"/>
      <c r="L23" s="15"/>
      <c r="M23" s="20"/>
      <c r="N23" s="20"/>
      <c r="O23" s="15"/>
      <c r="P23" s="20"/>
      <c r="Q23" s="20"/>
      <c r="R23" s="15"/>
      <c r="S23" s="20"/>
      <c r="T23" s="20"/>
      <c r="U23" s="20"/>
    </row>
    <row r="24" spans="1:21" ht="15" customHeight="1" x14ac:dyDescent="0.2">
      <c r="A24" s="17" t="s">
        <v>20</v>
      </c>
      <c r="B24" s="18">
        <f t="shared" si="9"/>
        <v>2</v>
      </c>
      <c r="C24" s="18">
        <f t="shared" si="9"/>
        <v>2</v>
      </c>
      <c r="D24" s="12" t="s">
        <v>21</v>
      </c>
      <c r="E24" s="40">
        <f t="shared" si="10"/>
        <v>0</v>
      </c>
      <c r="F24" s="40">
        <f t="shared" si="10"/>
        <v>0</v>
      </c>
      <c r="G24" s="12" t="s">
        <v>21</v>
      </c>
      <c r="H24" s="18">
        <f t="shared" si="11"/>
        <v>2</v>
      </c>
      <c r="I24" s="40">
        <f>SUM(I38)</f>
        <v>0</v>
      </c>
      <c r="J24" s="13">
        <f t="shared" si="0"/>
        <v>-100</v>
      </c>
      <c r="K24" s="14"/>
      <c r="L24" s="15"/>
      <c r="M24" s="20"/>
      <c r="N24" s="20"/>
      <c r="O24" s="15"/>
      <c r="P24" s="20"/>
      <c r="Q24" s="20"/>
      <c r="R24" s="15"/>
      <c r="S24" s="20"/>
      <c r="T24" s="20"/>
      <c r="U24" s="20"/>
    </row>
    <row r="25" spans="1:21" ht="15" customHeight="1" x14ac:dyDescent="0.2">
      <c r="A25" s="17" t="s">
        <v>22</v>
      </c>
      <c r="B25" s="18">
        <f t="shared" si="9"/>
        <v>38</v>
      </c>
      <c r="C25" s="18">
        <f t="shared" si="9"/>
        <v>40</v>
      </c>
      <c r="D25" s="12">
        <f t="shared" si="5"/>
        <v>5.2631578947368363</v>
      </c>
      <c r="E25" s="18">
        <f t="shared" si="10"/>
        <v>11</v>
      </c>
      <c r="F25" s="18">
        <f t="shared" si="10"/>
        <v>10</v>
      </c>
      <c r="G25" s="12">
        <f>(((F25/E25)-1)*100)</f>
        <v>-9.0909090909090935</v>
      </c>
      <c r="H25" s="18">
        <f t="shared" si="11"/>
        <v>43</v>
      </c>
      <c r="I25" s="18">
        <f t="shared" si="11"/>
        <v>39</v>
      </c>
      <c r="J25" s="13">
        <f t="shared" si="0"/>
        <v>-9.3023255813953547</v>
      </c>
      <c r="K25" s="14"/>
      <c r="L25" s="15"/>
      <c r="M25" s="20"/>
      <c r="N25" s="20"/>
      <c r="O25" s="15"/>
      <c r="P25" s="20"/>
      <c r="Q25" s="20"/>
      <c r="R25" s="15"/>
      <c r="S25" s="20"/>
      <c r="T25" s="20"/>
      <c r="U25" s="20"/>
    </row>
    <row r="26" spans="1:21" ht="21" customHeight="1" x14ac:dyDescent="0.2">
      <c r="A26" s="21" t="s">
        <v>23</v>
      </c>
      <c r="B26" s="18">
        <f>SUM(B27:B39)</f>
        <v>3091</v>
      </c>
      <c r="C26" s="18">
        <f>SUM(C27:C39)</f>
        <v>2873</v>
      </c>
      <c r="D26" s="12">
        <f>(((C26/B26)-1)*100)</f>
        <v>-7.0527337431252057</v>
      </c>
      <c r="E26" s="18">
        <f>SUM(E27:E39)</f>
        <v>538</v>
      </c>
      <c r="F26" s="18">
        <f>SUM(F27:F39)</f>
        <v>577</v>
      </c>
      <c r="G26" s="12">
        <f>(((F26/E26)-1)*100)</f>
        <v>7.2490706319702669</v>
      </c>
      <c r="H26" s="18">
        <f>SUM(H27:H39)</f>
        <v>4391</v>
      </c>
      <c r="I26" s="18">
        <f>SUM(I27:I39)</f>
        <v>3902</v>
      </c>
      <c r="J26" s="13">
        <f t="shared" si="0"/>
        <v>-11.136415395126399</v>
      </c>
      <c r="L26" s="15"/>
      <c r="M26" s="15"/>
      <c r="N26" s="15"/>
      <c r="O26" s="15"/>
      <c r="P26" s="15"/>
      <c r="Q26" s="15"/>
      <c r="R26" s="15"/>
      <c r="S26" s="15"/>
    </row>
    <row r="27" spans="1:21" ht="15" customHeight="1" x14ac:dyDescent="0.2">
      <c r="A27" s="17" t="s">
        <v>9</v>
      </c>
      <c r="B27" s="22">
        <v>52</v>
      </c>
      <c r="C27" s="23">
        <v>53</v>
      </c>
      <c r="D27" s="12">
        <f t="shared" si="5"/>
        <v>1.9230769230769162</v>
      </c>
      <c r="E27" s="24">
        <v>16</v>
      </c>
      <c r="F27" s="23">
        <v>14</v>
      </c>
      <c r="G27" s="12">
        <f>(((F27/E27)-1)*100)</f>
        <v>-12.5</v>
      </c>
      <c r="H27" s="24">
        <v>61</v>
      </c>
      <c r="I27" s="23">
        <v>67</v>
      </c>
      <c r="J27" s="13">
        <f t="shared" si="0"/>
        <v>9.8360655737705027</v>
      </c>
      <c r="L27" s="15"/>
    </row>
    <row r="28" spans="1:21" ht="15" customHeight="1" x14ac:dyDescent="0.2">
      <c r="A28" s="17" t="s">
        <v>10</v>
      </c>
      <c r="B28" s="22">
        <v>180</v>
      </c>
      <c r="C28" s="23">
        <v>181</v>
      </c>
      <c r="D28" s="12">
        <f t="shared" si="5"/>
        <v>0.55555555555555358</v>
      </c>
      <c r="E28" s="24">
        <v>37</v>
      </c>
      <c r="F28" s="23">
        <v>42</v>
      </c>
      <c r="G28" s="12">
        <f t="shared" si="4"/>
        <v>13.513513513513509</v>
      </c>
      <c r="H28" s="24">
        <v>228</v>
      </c>
      <c r="I28" s="23">
        <v>245</v>
      </c>
      <c r="J28" s="13">
        <f t="shared" si="0"/>
        <v>7.4561403508771829</v>
      </c>
      <c r="L28" s="15"/>
    </row>
    <row r="29" spans="1:21" ht="15" customHeight="1" x14ac:dyDescent="0.2">
      <c r="A29" s="17" t="s">
        <v>11</v>
      </c>
      <c r="B29" s="22">
        <v>70</v>
      </c>
      <c r="C29" s="23">
        <v>81</v>
      </c>
      <c r="D29" s="12">
        <f t="shared" si="5"/>
        <v>15.714285714285726</v>
      </c>
      <c r="E29" s="24">
        <v>22</v>
      </c>
      <c r="F29" s="23">
        <v>32</v>
      </c>
      <c r="G29" s="12">
        <f>(((F29/E29)-1)*100)</f>
        <v>45.45454545454546</v>
      </c>
      <c r="H29" s="24">
        <v>93</v>
      </c>
      <c r="I29" s="23">
        <v>118</v>
      </c>
      <c r="J29" s="13">
        <f t="shared" si="0"/>
        <v>26.881720430107524</v>
      </c>
      <c r="L29" s="15"/>
    </row>
    <row r="30" spans="1:21" ht="15" customHeight="1" x14ac:dyDescent="0.2">
      <c r="A30" s="17" t="s">
        <v>12</v>
      </c>
      <c r="B30" s="22">
        <v>472</v>
      </c>
      <c r="C30" s="23">
        <v>479</v>
      </c>
      <c r="D30" s="12">
        <f t="shared" si="5"/>
        <v>1.4830508474576343</v>
      </c>
      <c r="E30" s="24">
        <v>58</v>
      </c>
      <c r="F30" s="23">
        <v>60</v>
      </c>
      <c r="G30" s="12">
        <f t="shared" si="4"/>
        <v>3.4482758620689724</v>
      </c>
      <c r="H30" s="24">
        <v>716</v>
      </c>
      <c r="I30" s="23">
        <v>758</v>
      </c>
      <c r="J30" s="13">
        <f t="shared" si="0"/>
        <v>5.8659217877095049</v>
      </c>
      <c r="L30" s="15"/>
    </row>
    <row r="31" spans="1:21" ht="15" customHeight="1" x14ac:dyDescent="0.2">
      <c r="A31" s="17" t="s">
        <v>13</v>
      </c>
      <c r="B31" s="22">
        <v>51</v>
      </c>
      <c r="C31" s="23">
        <v>47</v>
      </c>
      <c r="D31" s="12">
        <f t="shared" si="5"/>
        <v>-7.8431372549019667</v>
      </c>
      <c r="E31" s="24">
        <v>9</v>
      </c>
      <c r="F31" s="23">
        <v>11</v>
      </c>
      <c r="G31" s="12">
        <f t="shared" si="4"/>
        <v>22.222222222222232</v>
      </c>
      <c r="H31" s="24">
        <v>49</v>
      </c>
      <c r="I31" s="23">
        <v>53</v>
      </c>
      <c r="J31" s="13">
        <f t="shared" si="0"/>
        <v>8.163265306122458</v>
      </c>
      <c r="L31" s="15"/>
    </row>
    <row r="32" spans="1:21" ht="15" customHeight="1" x14ac:dyDescent="0.2">
      <c r="A32" s="17" t="s">
        <v>14</v>
      </c>
      <c r="B32" s="22">
        <v>127</v>
      </c>
      <c r="C32" s="23">
        <v>129</v>
      </c>
      <c r="D32" s="12">
        <f t="shared" si="5"/>
        <v>1.5748031496062964</v>
      </c>
      <c r="E32" s="24">
        <v>34</v>
      </c>
      <c r="F32" s="23">
        <v>33</v>
      </c>
      <c r="G32" s="12">
        <f t="shared" si="4"/>
        <v>-2.9411764705882359</v>
      </c>
      <c r="H32" s="24">
        <v>296</v>
      </c>
      <c r="I32" s="23">
        <v>295</v>
      </c>
      <c r="J32" s="13">
        <f t="shared" si="0"/>
        <v>-0.33783783783783994</v>
      </c>
      <c r="L32" s="15"/>
    </row>
    <row r="33" spans="1:19" ht="15" customHeight="1" x14ac:dyDescent="0.2">
      <c r="A33" s="17" t="s">
        <v>15</v>
      </c>
      <c r="B33" s="22">
        <v>163</v>
      </c>
      <c r="C33" s="23">
        <v>165</v>
      </c>
      <c r="D33" s="12">
        <f t="shared" si="5"/>
        <v>1.2269938650306678</v>
      </c>
      <c r="E33" s="24">
        <v>26</v>
      </c>
      <c r="F33" s="23">
        <v>29</v>
      </c>
      <c r="G33" s="12">
        <f t="shared" si="4"/>
        <v>11.538461538461542</v>
      </c>
      <c r="H33" s="24">
        <v>297</v>
      </c>
      <c r="I33" s="23">
        <v>303</v>
      </c>
      <c r="J33" s="13">
        <f t="shared" si="0"/>
        <v>2.020202020202011</v>
      </c>
      <c r="L33" s="15"/>
    </row>
    <row r="34" spans="1:19" ht="15" customHeight="1" x14ac:dyDescent="0.2">
      <c r="A34" s="17" t="s">
        <v>16</v>
      </c>
      <c r="B34" s="22">
        <v>1539</v>
      </c>
      <c r="C34" s="23">
        <v>1275</v>
      </c>
      <c r="D34" s="12">
        <f t="shared" si="5"/>
        <v>-17.15399610136452</v>
      </c>
      <c r="E34" s="24">
        <v>225</v>
      </c>
      <c r="F34" s="23">
        <v>236</v>
      </c>
      <c r="G34" s="12">
        <f t="shared" si="4"/>
        <v>4.8888888888888982</v>
      </c>
      <c r="H34" s="24">
        <v>1876</v>
      </c>
      <c r="I34" s="23">
        <v>1248</v>
      </c>
      <c r="J34" s="13">
        <f t="shared" si="0"/>
        <v>-33.475479744136457</v>
      </c>
      <c r="L34" s="15"/>
    </row>
    <row r="35" spans="1:19" ht="15" customHeight="1" x14ac:dyDescent="0.2">
      <c r="A35" s="17" t="s">
        <v>17</v>
      </c>
      <c r="B35" s="22">
        <v>193</v>
      </c>
      <c r="C35" s="23">
        <v>223</v>
      </c>
      <c r="D35" s="12">
        <f t="shared" si="5"/>
        <v>15.544041450777213</v>
      </c>
      <c r="E35" s="24">
        <v>53</v>
      </c>
      <c r="F35" s="23">
        <v>63</v>
      </c>
      <c r="G35" s="12">
        <f t="shared" si="4"/>
        <v>18.867924528301884</v>
      </c>
      <c r="H35" s="24">
        <v>283</v>
      </c>
      <c r="I35" s="23">
        <v>307</v>
      </c>
      <c r="J35" s="13">
        <f t="shared" si="0"/>
        <v>8.4805653710247277</v>
      </c>
      <c r="L35" s="15"/>
    </row>
    <row r="36" spans="1:19" ht="15" customHeight="1" x14ac:dyDescent="0.2">
      <c r="A36" s="17" t="s">
        <v>18</v>
      </c>
      <c r="B36" s="22">
        <v>182</v>
      </c>
      <c r="C36" s="23">
        <v>176</v>
      </c>
      <c r="D36" s="12">
        <f t="shared" si="5"/>
        <v>-3.2967032967032961</v>
      </c>
      <c r="E36" s="24">
        <v>43</v>
      </c>
      <c r="F36" s="23">
        <v>43</v>
      </c>
      <c r="G36" s="12" t="s">
        <v>21</v>
      </c>
      <c r="H36" s="24">
        <v>428</v>
      </c>
      <c r="I36" s="23">
        <v>450</v>
      </c>
      <c r="J36" s="13">
        <f t="shared" si="0"/>
        <v>5.1401869158878455</v>
      </c>
      <c r="L36" s="15"/>
    </row>
    <row r="37" spans="1:19" ht="15" customHeight="1" x14ac:dyDescent="0.2">
      <c r="A37" s="17" t="s">
        <v>19</v>
      </c>
      <c r="B37" s="22">
        <v>22</v>
      </c>
      <c r="C37" s="23">
        <v>22</v>
      </c>
      <c r="D37" s="12" t="s">
        <v>21</v>
      </c>
      <c r="E37" s="24">
        <v>4</v>
      </c>
      <c r="F37" s="23">
        <v>4</v>
      </c>
      <c r="G37" s="12" t="s">
        <v>21</v>
      </c>
      <c r="H37" s="24">
        <v>19</v>
      </c>
      <c r="I37" s="23">
        <v>19</v>
      </c>
      <c r="J37" s="13" t="s">
        <v>21</v>
      </c>
      <c r="L37" s="15"/>
    </row>
    <row r="38" spans="1:19" ht="15" customHeight="1" x14ac:dyDescent="0.2">
      <c r="A38" s="17" t="s">
        <v>20</v>
      </c>
      <c r="B38" s="22">
        <v>2</v>
      </c>
      <c r="C38" s="23">
        <v>2</v>
      </c>
      <c r="D38" s="12" t="s">
        <v>21</v>
      </c>
      <c r="E38" s="24" t="s">
        <v>21</v>
      </c>
      <c r="F38" s="23" t="s">
        <v>21</v>
      </c>
      <c r="G38" s="12" t="s">
        <v>21</v>
      </c>
      <c r="H38" s="24">
        <v>2</v>
      </c>
      <c r="I38" s="23" t="s">
        <v>21</v>
      </c>
      <c r="J38" s="13">
        <f t="shared" si="0"/>
        <v>-100</v>
      </c>
      <c r="L38" s="19"/>
    </row>
    <row r="39" spans="1:19" ht="15" customHeight="1" x14ac:dyDescent="0.2">
      <c r="A39" s="17" t="s">
        <v>22</v>
      </c>
      <c r="B39" s="22">
        <v>38</v>
      </c>
      <c r="C39" s="23">
        <v>40</v>
      </c>
      <c r="D39" s="12">
        <f t="shared" si="5"/>
        <v>5.2631578947368363</v>
      </c>
      <c r="E39" s="24">
        <v>11</v>
      </c>
      <c r="F39" s="23">
        <v>10</v>
      </c>
      <c r="G39" s="12">
        <f t="shared" si="4"/>
        <v>-9.0909090909090935</v>
      </c>
      <c r="H39" s="24">
        <v>43</v>
      </c>
      <c r="I39" s="23">
        <v>39</v>
      </c>
      <c r="J39" s="13">
        <f t="shared" si="0"/>
        <v>-9.3023255813953547</v>
      </c>
      <c r="L39" s="15"/>
    </row>
    <row r="40" spans="1:19" ht="21" customHeight="1" x14ac:dyDescent="0.2">
      <c r="A40" s="21" t="s">
        <v>24</v>
      </c>
      <c r="B40" s="18">
        <f>SUM(B41:B49)</f>
        <v>3468</v>
      </c>
      <c r="C40" s="18">
        <f>SUM(C41:C49)</f>
        <v>3727</v>
      </c>
      <c r="D40" s="12">
        <f>(((C40/B40)-1)*100)</f>
        <v>7.4682814302191369</v>
      </c>
      <c r="E40" s="18">
        <f>SUM(E41:E49)</f>
        <v>443</v>
      </c>
      <c r="F40" s="18">
        <f>SUM(F41:F49)</f>
        <v>435</v>
      </c>
      <c r="G40" s="12">
        <f t="shared" si="4"/>
        <v>-1.8058690744920947</v>
      </c>
      <c r="H40" s="18">
        <f>SUM(H41:H49)</f>
        <v>2860</v>
      </c>
      <c r="I40" s="18">
        <f>SUM(I41:I49)</f>
        <v>3076</v>
      </c>
      <c r="J40" s="13">
        <f t="shared" si="0"/>
        <v>7.5524475524475498</v>
      </c>
      <c r="L40" s="15"/>
      <c r="M40" s="15"/>
      <c r="N40" s="15"/>
      <c r="O40" s="15"/>
      <c r="P40" s="15"/>
      <c r="Q40" s="15"/>
      <c r="R40" s="15"/>
      <c r="S40" s="15"/>
    </row>
    <row r="41" spans="1:19" ht="15" customHeight="1" x14ac:dyDescent="0.2">
      <c r="A41" s="17" t="s">
        <v>9</v>
      </c>
      <c r="B41" s="22">
        <v>105</v>
      </c>
      <c r="C41" s="23">
        <v>130</v>
      </c>
      <c r="D41" s="12">
        <f t="shared" si="5"/>
        <v>23.809523809523814</v>
      </c>
      <c r="E41" s="25">
        <v>19</v>
      </c>
      <c r="F41" s="23">
        <v>17</v>
      </c>
      <c r="G41" s="12">
        <f t="shared" si="4"/>
        <v>-10.526315789473683</v>
      </c>
      <c r="H41" s="25">
        <v>163</v>
      </c>
      <c r="I41" s="23">
        <v>195</v>
      </c>
      <c r="J41" s="13">
        <f t="shared" si="0"/>
        <v>19.631901840490794</v>
      </c>
      <c r="L41" s="15"/>
    </row>
    <row r="42" spans="1:19" ht="15" customHeight="1" x14ac:dyDescent="0.2">
      <c r="A42" s="17" t="s">
        <v>10</v>
      </c>
      <c r="B42" s="22">
        <v>50</v>
      </c>
      <c r="C42" s="23">
        <v>26</v>
      </c>
      <c r="D42" s="12">
        <f>(((C42/B42)-1)*100)</f>
        <v>-48</v>
      </c>
      <c r="E42" s="25">
        <v>16</v>
      </c>
      <c r="F42" s="23">
        <v>9</v>
      </c>
      <c r="G42" s="12">
        <f t="shared" si="4"/>
        <v>-43.75</v>
      </c>
      <c r="H42" s="25">
        <v>18</v>
      </c>
      <c r="I42" s="23">
        <v>9</v>
      </c>
      <c r="J42" s="13">
        <f t="shared" si="0"/>
        <v>-50</v>
      </c>
      <c r="L42" s="15"/>
    </row>
    <row r="43" spans="1:19" ht="15" customHeight="1" x14ac:dyDescent="0.2">
      <c r="A43" s="17" t="s">
        <v>11</v>
      </c>
      <c r="B43" s="22">
        <v>259</v>
      </c>
      <c r="C43" s="23">
        <v>279</v>
      </c>
      <c r="D43" s="12">
        <f>(((C43/B43)-1)*100)</f>
        <v>7.7220077220077288</v>
      </c>
      <c r="E43" s="25">
        <v>30</v>
      </c>
      <c r="F43" s="23">
        <v>23</v>
      </c>
      <c r="G43" s="12">
        <f t="shared" si="4"/>
        <v>-23.333333333333329</v>
      </c>
      <c r="H43" s="25">
        <v>264</v>
      </c>
      <c r="I43" s="23">
        <v>243</v>
      </c>
      <c r="J43" s="13">
        <f t="shared" si="0"/>
        <v>-7.9545454545454586</v>
      </c>
      <c r="L43" s="15"/>
    </row>
    <row r="44" spans="1:19" ht="15" customHeight="1" x14ac:dyDescent="0.2">
      <c r="A44" s="17" t="s">
        <v>12</v>
      </c>
      <c r="B44" s="22">
        <v>553</v>
      </c>
      <c r="C44" s="23">
        <v>622</v>
      </c>
      <c r="D44" s="12">
        <f t="shared" si="5"/>
        <v>12.477396021699816</v>
      </c>
      <c r="E44" s="25">
        <v>43</v>
      </c>
      <c r="F44" s="23">
        <v>43</v>
      </c>
      <c r="G44" s="12" t="s">
        <v>21</v>
      </c>
      <c r="H44" s="25">
        <v>431</v>
      </c>
      <c r="I44" s="23">
        <v>503</v>
      </c>
      <c r="J44" s="13">
        <f t="shared" si="0"/>
        <v>16.705336426914165</v>
      </c>
      <c r="L44" s="15"/>
    </row>
    <row r="45" spans="1:19" ht="15" customHeight="1" x14ac:dyDescent="0.2">
      <c r="A45" s="17" t="s">
        <v>14</v>
      </c>
      <c r="B45" s="22">
        <v>201</v>
      </c>
      <c r="C45" s="23">
        <v>192</v>
      </c>
      <c r="D45" s="12">
        <f t="shared" si="5"/>
        <v>-4.4776119402985088</v>
      </c>
      <c r="E45" s="25">
        <v>23</v>
      </c>
      <c r="F45" s="23">
        <v>24</v>
      </c>
      <c r="G45" s="12">
        <f t="shared" si="4"/>
        <v>4.3478260869565188</v>
      </c>
      <c r="H45" s="25">
        <v>333</v>
      </c>
      <c r="I45" s="23">
        <v>336</v>
      </c>
      <c r="J45" s="13">
        <f t="shared" si="0"/>
        <v>0.9009009009008917</v>
      </c>
      <c r="L45" s="15"/>
    </row>
    <row r="46" spans="1:19" ht="15" customHeight="1" x14ac:dyDescent="0.2">
      <c r="A46" s="17" t="s">
        <v>15</v>
      </c>
      <c r="B46" s="22">
        <v>63</v>
      </c>
      <c r="C46" s="23">
        <v>73</v>
      </c>
      <c r="D46" s="12">
        <f t="shared" si="5"/>
        <v>15.873015873015884</v>
      </c>
      <c r="E46" s="25">
        <v>17</v>
      </c>
      <c r="F46" s="23">
        <v>17</v>
      </c>
      <c r="G46" s="12" t="s">
        <v>21</v>
      </c>
      <c r="H46" s="25">
        <v>48</v>
      </c>
      <c r="I46" s="23">
        <v>50</v>
      </c>
      <c r="J46" s="13">
        <f t="shared" si="0"/>
        <v>4.1666666666666741</v>
      </c>
      <c r="L46" s="15"/>
    </row>
    <row r="47" spans="1:19" ht="15" customHeight="1" x14ac:dyDescent="0.2">
      <c r="A47" s="17" t="s">
        <v>16</v>
      </c>
      <c r="B47" s="22">
        <v>1800</v>
      </c>
      <c r="C47" s="23">
        <v>1971</v>
      </c>
      <c r="D47" s="12">
        <f t="shared" si="5"/>
        <v>9.4999999999999964</v>
      </c>
      <c r="E47" s="25">
        <v>221</v>
      </c>
      <c r="F47" s="23">
        <v>231</v>
      </c>
      <c r="G47" s="12">
        <f t="shared" si="4"/>
        <v>4.5248868778280604</v>
      </c>
      <c r="H47" s="25">
        <v>1244</v>
      </c>
      <c r="I47" s="23">
        <v>1355</v>
      </c>
      <c r="J47" s="13">
        <f t="shared" si="0"/>
        <v>8.9228295819935752</v>
      </c>
      <c r="L47" s="15"/>
    </row>
    <row r="48" spans="1:19" ht="15" customHeight="1" x14ac:dyDescent="0.2">
      <c r="A48" s="17" t="s">
        <v>25</v>
      </c>
      <c r="B48" s="22">
        <v>266</v>
      </c>
      <c r="C48" s="23">
        <v>263</v>
      </c>
      <c r="D48" s="12">
        <f t="shared" si="5"/>
        <v>-1.1278195488721776</v>
      </c>
      <c r="E48" s="25">
        <v>47</v>
      </c>
      <c r="F48" s="23">
        <v>43</v>
      </c>
      <c r="G48" s="12">
        <f t="shared" si="4"/>
        <v>-8.5106382978723421</v>
      </c>
      <c r="H48" s="25">
        <v>115</v>
      </c>
      <c r="I48" s="23">
        <v>137</v>
      </c>
      <c r="J48" s="13">
        <f t="shared" si="0"/>
        <v>19.130434782608695</v>
      </c>
      <c r="L48" s="15"/>
    </row>
    <row r="49" spans="1:18" ht="15" customHeight="1" x14ac:dyDescent="0.2">
      <c r="A49" s="17" t="s">
        <v>18</v>
      </c>
      <c r="B49" s="22">
        <v>171</v>
      </c>
      <c r="C49" s="23">
        <v>171</v>
      </c>
      <c r="D49" s="12" t="s">
        <v>21</v>
      </c>
      <c r="E49" s="25">
        <v>27</v>
      </c>
      <c r="F49" s="23">
        <v>28</v>
      </c>
      <c r="G49" s="12">
        <f t="shared" si="4"/>
        <v>3.7037037037036979</v>
      </c>
      <c r="H49" s="25">
        <v>244</v>
      </c>
      <c r="I49" s="23">
        <v>248</v>
      </c>
      <c r="J49" s="13">
        <f t="shared" si="0"/>
        <v>1.6393442622950838</v>
      </c>
      <c r="L49" s="15"/>
    </row>
    <row r="50" spans="1:18" ht="21" customHeight="1" x14ac:dyDescent="0.2">
      <c r="A50" s="21" t="s">
        <v>26</v>
      </c>
      <c r="B50" s="26">
        <f>SUM(B51:B59)</f>
        <v>956</v>
      </c>
      <c r="C50" s="26">
        <f>SUM(C51:C59)</f>
        <v>1468</v>
      </c>
      <c r="D50" s="12">
        <f t="shared" si="5"/>
        <v>53.55648535564854</v>
      </c>
      <c r="E50" s="26">
        <f>SUM(E51:E59)</f>
        <v>258</v>
      </c>
      <c r="F50" s="26">
        <f>SUM(F51:F59)</f>
        <v>313</v>
      </c>
      <c r="G50" s="12">
        <f t="shared" si="4"/>
        <v>21.317829457364333</v>
      </c>
      <c r="H50" s="26">
        <f>SUM(H51:H59)</f>
        <v>476</v>
      </c>
      <c r="I50" s="26">
        <f>SUM(I51:I59)</f>
        <v>635</v>
      </c>
      <c r="J50" s="13">
        <f>(((I50/H50)-1)*100)</f>
        <v>33.403361344537807</v>
      </c>
      <c r="L50" s="15"/>
      <c r="M50" s="15"/>
      <c r="N50" s="15"/>
      <c r="O50" s="15"/>
      <c r="P50" s="15"/>
      <c r="Q50" s="15"/>
      <c r="R50" s="15"/>
    </row>
    <row r="51" spans="1:18" ht="15" customHeight="1" x14ac:dyDescent="0.2">
      <c r="A51" s="17" t="s">
        <v>9</v>
      </c>
      <c r="B51" s="22">
        <v>17</v>
      </c>
      <c r="C51" s="23">
        <v>18</v>
      </c>
      <c r="D51" s="12">
        <f>(((C51/B51)-1)*100)</f>
        <v>5.8823529411764719</v>
      </c>
      <c r="E51" s="24">
        <v>1</v>
      </c>
      <c r="F51" s="23">
        <v>7</v>
      </c>
      <c r="G51" s="12">
        <f>(((F51/E51)-1)*100)</f>
        <v>600</v>
      </c>
      <c r="H51" s="23">
        <v>1</v>
      </c>
      <c r="I51" s="23" t="s">
        <v>21</v>
      </c>
      <c r="J51" s="13">
        <f>(((I51/H51)-1)*100)</f>
        <v>-100</v>
      </c>
      <c r="L51" s="19"/>
    </row>
    <row r="52" spans="1:18" ht="15" customHeight="1" x14ac:dyDescent="0.2">
      <c r="A52" s="17" t="s">
        <v>10</v>
      </c>
      <c r="B52" s="22">
        <v>54</v>
      </c>
      <c r="C52" s="23">
        <v>40</v>
      </c>
      <c r="D52" s="12">
        <f t="shared" si="5"/>
        <v>-25.925925925925931</v>
      </c>
      <c r="E52" s="24">
        <v>26</v>
      </c>
      <c r="F52" s="23">
        <v>15</v>
      </c>
      <c r="G52" s="12">
        <f t="shared" si="4"/>
        <v>-42.307692307692314</v>
      </c>
      <c r="H52" s="23">
        <v>5</v>
      </c>
      <c r="I52" s="23">
        <v>5</v>
      </c>
      <c r="J52" s="13" t="s">
        <v>21</v>
      </c>
      <c r="L52" s="15"/>
    </row>
    <row r="53" spans="1:18" ht="15" customHeight="1" x14ac:dyDescent="0.2">
      <c r="A53" s="17" t="s">
        <v>11</v>
      </c>
      <c r="B53" s="22">
        <v>41</v>
      </c>
      <c r="C53" s="23">
        <v>49</v>
      </c>
      <c r="D53" s="12">
        <f t="shared" si="5"/>
        <v>19.512195121951216</v>
      </c>
      <c r="E53" s="24">
        <v>23</v>
      </c>
      <c r="F53" s="23">
        <v>21</v>
      </c>
      <c r="G53" s="12">
        <f t="shared" si="4"/>
        <v>-8.6956521739130483</v>
      </c>
      <c r="H53" s="23">
        <v>23</v>
      </c>
      <c r="I53" s="23">
        <v>23</v>
      </c>
      <c r="J53" s="13" t="s">
        <v>21</v>
      </c>
      <c r="L53" s="15"/>
    </row>
    <row r="54" spans="1:18" ht="15" customHeight="1" x14ac:dyDescent="0.2">
      <c r="A54" s="17" t="s">
        <v>12</v>
      </c>
      <c r="B54" s="22">
        <v>31</v>
      </c>
      <c r="C54" s="23">
        <v>24</v>
      </c>
      <c r="D54" s="12">
        <f t="shared" si="5"/>
        <v>-22.580645161290324</v>
      </c>
      <c r="E54" s="24">
        <v>1</v>
      </c>
      <c r="F54" s="23" t="s">
        <v>21</v>
      </c>
      <c r="G54" s="12">
        <f t="shared" si="4"/>
        <v>-100</v>
      </c>
      <c r="H54" s="23">
        <v>64</v>
      </c>
      <c r="I54" s="23">
        <v>31</v>
      </c>
      <c r="J54" s="13">
        <f t="shared" si="0"/>
        <v>-51.5625</v>
      </c>
      <c r="L54" s="15"/>
    </row>
    <row r="55" spans="1:18" ht="15" customHeight="1" x14ac:dyDescent="0.2">
      <c r="A55" s="17" t="s">
        <v>14</v>
      </c>
      <c r="B55" s="22">
        <v>18</v>
      </c>
      <c r="C55" s="23">
        <v>24</v>
      </c>
      <c r="D55" s="12">
        <f t="shared" si="5"/>
        <v>33.333333333333329</v>
      </c>
      <c r="E55" s="24">
        <v>23</v>
      </c>
      <c r="F55" s="23">
        <v>21</v>
      </c>
      <c r="G55" s="12">
        <f t="shared" si="4"/>
        <v>-8.6956521739130483</v>
      </c>
      <c r="H55" s="23">
        <v>23</v>
      </c>
      <c r="I55" s="23">
        <v>27</v>
      </c>
      <c r="J55" s="13">
        <f t="shared" si="0"/>
        <v>17.391304347826097</v>
      </c>
      <c r="L55" s="15"/>
    </row>
    <row r="56" spans="1:18" ht="15" customHeight="1" x14ac:dyDescent="0.2">
      <c r="A56" s="17" t="s">
        <v>15</v>
      </c>
      <c r="B56" s="22">
        <v>8</v>
      </c>
      <c r="C56" s="23">
        <v>8</v>
      </c>
      <c r="D56" s="12" t="s">
        <v>21</v>
      </c>
      <c r="E56" s="24">
        <v>8</v>
      </c>
      <c r="F56" s="23">
        <v>9</v>
      </c>
      <c r="G56" s="12">
        <f t="shared" si="4"/>
        <v>12.5</v>
      </c>
      <c r="H56" s="23">
        <v>2</v>
      </c>
      <c r="I56" s="23">
        <v>1</v>
      </c>
      <c r="J56" s="13">
        <f t="shared" si="0"/>
        <v>-50</v>
      </c>
      <c r="L56" s="15"/>
      <c r="M56" s="14"/>
    </row>
    <row r="57" spans="1:18" ht="15" customHeight="1" x14ac:dyDescent="0.2">
      <c r="A57" s="17" t="s">
        <v>16</v>
      </c>
      <c r="B57" s="22">
        <v>652</v>
      </c>
      <c r="C57" s="23">
        <v>1125</v>
      </c>
      <c r="D57" s="12">
        <f t="shared" si="5"/>
        <v>72.546012269938643</v>
      </c>
      <c r="E57" s="24">
        <v>82</v>
      </c>
      <c r="F57" s="23">
        <v>155</v>
      </c>
      <c r="G57" s="12">
        <f t="shared" si="4"/>
        <v>89.024390243902431</v>
      </c>
      <c r="H57" s="23">
        <v>338</v>
      </c>
      <c r="I57" s="23">
        <v>515</v>
      </c>
      <c r="J57" s="13">
        <f t="shared" si="0"/>
        <v>52.366863905325431</v>
      </c>
      <c r="L57" s="15"/>
    </row>
    <row r="58" spans="1:18" ht="15" customHeight="1" x14ac:dyDescent="0.2">
      <c r="A58" s="17" t="s">
        <v>25</v>
      </c>
      <c r="B58" s="22">
        <v>75</v>
      </c>
      <c r="C58" s="23">
        <v>78</v>
      </c>
      <c r="D58" s="12">
        <f t="shared" si="5"/>
        <v>4.0000000000000036</v>
      </c>
      <c r="E58" s="24">
        <v>59</v>
      </c>
      <c r="F58" s="23">
        <v>57</v>
      </c>
      <c r="G58" s="12">
        <f t="shared" si="4"/>
        <v>-3.3898305084745783</v>
      </c>
      <c r="H58" s="23">
        <v>11</v>
      </c>
      <c r="I58" s="23">
        <v>15</v>
      </c>
      <c r="J58" s="13">
        <f t="shared" si="0"/>
        <v>36.363636363636353</v>
      </c>
      <c r="L58" s="15"/>
    </row>
    <row r="59" spans="1:18" ht="15" customHeight="1" x14ac:dyDescent="0.2">
      <c r="A59" s="17" t="s">
        <v>18</v>
      </c>
      <c r="B59" s="22">
        <v>60</v>
      </c>
      <c r="C59" s="23">
        <v>102</v>
      </c>
      <c r="D59" s="12">
        <f t="shared" si="5"/>
        <v>70</v>
      </c>
      <c r="E59" s="24">
        <v>35</v>
      </c>
      <c r="F59" s="23">
        <v>28</v>
      </c>
      <c r="G59" s="12">
        <f t="shared" si="4"/>
        <v>-19.999999999999996</v>
      </c>
      <c r="H59" s="23">
        <v>9</v>
      </c>
      <c r="I59" s="23">
        <v>18</v>
      </c>
      <c r="J59" s="13">
        <f t="shared" si="0"/>
        <v>100</v>
      </c>
      <c r="L59" s="15"/>
    </row>
    <row r="60" spans="1:18" ht="12" customHeight="1" x14ac:dyDescent="0.2">
      <c r="A60" s="27"/>
      <c r="B60" s="28"/>
      <c r="C60" s="29"/>
      <c r="D60" s="30"/>
      <c r="E60" s="30"/>
      <c r="F60" s="31"/>
      <c r="G60" s="31"/>
      <c r="H60" s="31"/>
      <c r="I60" s="31"/>
      <c r="J60" s="32"/>
    </row>
    <row r="61" spans="1:18" ht="12" customHeight="1" x14ac:dyDescent="0.2">
      <c r="A61" s="33"/>
      <c r="B61" s="33"/>
      <c r="C61" s="34"/>
      <c r="D61" s="34"/>
      <c r="E61" s="34"/>
      <c r="F61" s="33"/>
      <c r="G61" s="33"/>
      <c r="H61" s="33"/>
      <c r="I61" s="33"/>
    </row>
    <row r="62" spans="1:18" ht="15" customHeight="1" x14ac:dyDescent="0.2">
      <c r="A62" s="46" t="s">
        <v>27</v>
      </c>
      <c r="B62" s="46"/>
      <c r="C62" s="46"/>
      <c r="D62" s="46"/>
      <c r="E62" s="46"/>
      <c r="F62" s="46"/>
      <c r="G62" s="46"/>
      <c r="H62" s="46"/>
      <c r="I62" s="46"/>
      <c r="J62" s="46"/>
    </row>
    <row r="63" spans="1:18" ht="15" customHeight="1" x14ac:dyDescent="0.2">
      <c r="A63" s="35" t="s">
        <v>28</v>
      </c>
    </row>
    <row r="64" spans="1:18" ht="15" customHeight="1" x14ac:dyDescent="0.2">
      <c r="A64" s="42" t="s">
        <v>29</v>
      </c>
      <c r="B64" s="42"/>
      <c r="C64" s="42"/>
      <c r="D64" s="42"/>
      <c r="E64" s="42"/>
      <c r="F64" s="42"/>
      <c r="G64" s="42"/>
      <c r="H64" s="42"/>
      <c r="I64" s="42"/>
      <c r="J64" s="42"/>
      <c r="K64" s="36"/>
      <c r="L64" s="36"/>
      <c r="M64" s="36"/>
      <c r="N64" s="36"/>
      <c r="O64" s="36"/>
      <c r="P64" s="36"/>
      <c r="Q64" s="36"/>
    </row>
    <row r="66" spans="1:9" x14ac:dyDescent="0.2">
      <c r="A66" s="47"/>
      <c r="B66" s="47"/>
      <c r="C66" s="47"/>
      <c r="D66" s="47"/>
      <c r="E66" s="47"/>
      <c r="F66" s="47"/>
      <c r="G66" s="47"/>
      <c r="H66" s="47"/>
      <c r="I66" s="47"/>
    </row>
  </sheetData>
  <mergeCells count="19">
    <mergeCell ref="A66:I66"/>
    <mergeCell ref="A8:A10"/>
    <mergeCell ref="B8:D8"/>
    <mergeCell ref="E8:G8"/>
    <mergeCell ref="H8:J8"/>
    <mergeCell ref="B9:C9"/>
    <mergeCell ref="D9:D10"/>
    <mergeCell ref="E9:F9"/>
    <mergeCell ref="G9:G10"/>
    <mergeCell ref="H9:I9"/>
    <mergeCell ref="J9:J10"/>
    <mergeCell ref="A7:J7"/>
    <mergeCell ref="A64:J64"/>
    <mergeCell ref="A1:J1"/>
    <mergeCell ref="A2:J2"/>
    <mergeCell ref="A3:J3"/>
    <mergeCell ref="A5:J5"/>
    <mergeCell ref="A6:J6"/>
    <mergeCell ref="A62:J62"/>
  </mergeCells>
  <printOptions horizontalCentered="1"/>
  <pageMargins left="0.74803149606299213" right="0.74803149606299213" top="0.98425196850393704" bottom="0.98425196850393704" header="0" footer="0"/>
  <pageSetup scale="73" orientation="portrait" r:id="rId1"/>
  <headerFooter alignWithMargins="0"/>
  <ignoredErrors>
    <ignoredError sqref="D12:F12 D40:G40 D44 D25:G26 G24 D50:G50 D45 D20:G22 D19:F19 D18:G18 D17:F17 D14:G16 D13:F13 E23:F23 D41 G41 G42 G43 D47 G47 D48 G48 G4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Médicos,Odontólogos,Enfermeros</vt:lpstr>
      <vt:lpstr>'Médicos,Odontólogos,Enfermeros'!Área_de_impresión</vt:lpstr>
      <vt:lpstr>'Médicos,Odontólogos,Enfermeros'!Imprimir_área_IM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2026-07-16T20:18:46Z</cp:lastPrinted>
  <dcterms:created xsi:type="dcterms:W3CDTF">2025-07-18T15:14:41Z</dcterms:created>
  <dcterms:modified xsi:type="dcterms:W3CDTF">2026-07-24T15:55:31Z</dcterms:modified>
</cp:coreProperties>
</file>